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ja\Documents\Tečaji\Juzna Amerika, Kirgizija\"/>
    </mc:Choice>
  </mc:AlternateContent>
  <bookViews>
    <workbookView xWindow="0" yWindow="0" windowWidth="28800" windowHeight="12420" activeTab="2"/>
  </bookViews>
  <sheets>
    <sheet name="Repeatability" sheetId="1" r:id="rId1"/>
    <sheet name="Recovery" sheetId="3" r:id="rId2"/>
    <sheet name="Combined uncertainty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B30" i="3" l="1"/>
  <c r="B29" i="3"/>
  <c r="B28" i="3"/>
  <c r="F21" i="1"/>
  <c r="F20" i="1"/>
  <c r="B32" i="3"/>
  <c r="D4" i="3"/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C5" i="2"/>
  <c r="C6" i="2"/>
  <c r="C9" i="2" l="1"/>
</calcChain>
</file>

<file path=xl/sharedStrings.xml><?xml version="1.0" encoding="utf-8"?>
<sst xmlns="http://schemas.openxmlformats.org/spreadsheetml/2006/main" count="70" uniqueCount="51">
  <si>
    <t>Sample</t>
  </si>
  <si>
    <t>STDEV</t>
  </si>
  <si>
    <t>STDEV/sqrt(2)</t>
  </si>
  <si>
    <t>Combined uncertainty</t>
  </si>
  <si>
    <t>Standard uncertainties</t>
  </si>
  <si>
    <t>squared values</t>
  </si>
  <si>
    <t>sqrt(sum)</t>
  </si>
  <si>
    <t>Average</t>
  </si>
  <si>
    <t>SD</t>
  </si>
  <si>
    <t>Rm</t>
  </si>
  <si>
    <t>n=</t>
  </si>
  <si>
    <t>u(Rm) =</t>
  </si>
  <si>
    <t>expanded uncertainty</t>
  </si>
  <si>
    <t>Repeatability, real samples</t>
  </si>
  <si>
    <t>Recovery (%)</t>
  </si>
  <si>
    <t>Recovery using spiked solutions</t>
  </si>
  <si>
    <t>Hair THg, DMA</t>
  </si>
  <si>
    <t>Measurement</t>
  </si>
  <si>
    <t>Measured value (ng/g)</t>
  </si>
  <si>
    <t>True value (ng/g)</t>
  </si>
  <si>
    <t>day1</t>
  </si>
  <si>
    <t>day2</t>
  </si>
  <si>
    <t>day3</t>
  </si>
  <si>
    <t>day4</t>
  </si>
  <si>
    <t>day5</t>
  </si>
  <si>
    <t>Measurement 1</t>
  </si>
  <si>
    <t>D1</t>
  </si>
  <si>
    <t>Measurement 2</t>
  </si>
  <si>
    <t>D2</t>
  </si>
  <si>
    <t>Mean value</t>
  </si>
  <si>
    <t>(D1+D2)/2</t>
  </si>
  <si>
    <t>Difference</t>
  </si>
  <si>
    <t>D1-D2</t>
  </si>
  <si>
    <t>Relative difference</t>
  </si>
  <si>
    <t>D1-D2/mean value</t>
  </si>
  <si>
    <t>Hair sample 1</t>
  </si>
  <si>
    <t>Hair sample 2</t>
  </si>
  <si>
    <t>Hair sample 3</t>
  </si>
  <si>
    <t>Hair sample 4</t>
  </si>
  <si>
    <t>Hair sample 5</t>
  </si>
  <si>
    <t>Hair sample 6</t>
  </si>
  <si>
    <t>Hair sample 7</t>
  </si>
  <si>
    <t>Hair sample 8</t>
  </si>
  <si>
    <t>Hair sample 9</t>
  </si>
  <si>
    <t>Hair sample 10</t>
  </si>
  <si>
    <t>Hair sample 11</t>
  </si>
  <si>
    <t>Hair sample 12</t>
  </si>
  <si>
    <t>Hair sample 13</t>
  </si>
  <si>
    <r>
      <t>Hg</t>
    </r>
    <r>
      <rPr>
        <b/>
        <vertAlign val="superscript"/>
        <sz val="14"/>
        <rFont val="Calibri"/>
        <family val="2"/>
        <charset val="238"/>
        <scheme val="minor"/>
      </rPr>
      <t>2+</t>
    </r>
    <r>
      <rPr>
        <b/>
        <sz val="14"/>
        <rFont val="Calibri"/>
        <family val="2"/>
        <charset val="238"/>
        <scheme val="minor"/>
      </rPr>
      <t xml:space="preserve"> aqeous solution, 100 ng/mL, DMA</t>
    </r>
  </si>
  <si>
    <t>u(rep)</t>
  </si>
  <si>
    <t>u(rec)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</si>
</sst>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0"/>
    <numFmt numFmtId="166" formatCode="0.0"/>
  </numFmts>
  <fonts count="18" x14ac:knownFonts="1">
    <font>
      <sz val="12"/>
      <color theme="1"/>
      <name val="Times New Roman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3F3F76"/>
      <name val="Times New Roman"/>
      <family val="2"/>
      <charset val="238"/>
    </font>
    <font>
      <b/>
      <sz val="12"/>
      <color rgb="FFFA7D00"/>
      <name val="Times New Roman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rgb="FF3F3F76"/>
      <name val="Times New Roman"/>
      <family val="1"/>
      <charset val="238"/>
    </font>
    <font>
      <i/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9" tint="-0.249977111117893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vertAlign val="superscript"/>
      <sz val="14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3" fillId="2" borderId="2" applyNumberFormat="0" applyAlignment="0" applyProtection="0"/>
    <xf numFmtId="0" fontId="4" fillId="3" borderId="2" applyNumberFormat="0" applyAlignment="0" applyProtection="0"/>
  </cellStyleXfs>
  <cellXfs count="34">
    <xf numFmtId="0" fontId="0" fillId="0" borderId="0" xfId="0"/>
    <xf numFmtId="0" fontId="0" fillId="0" borderId="0" xfId="0" applyBorder="1"/>
    <xf numFmtId="1" fontId="0" fillId="0" borderId="0" xfId="0" applyNumberFormat="1" applyBorder="1"/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1" fontId="7" fillId="2" borderId="2" xfId="1" applyNumberFormat="1" applyFont="1" applyAlignment="1">
      <alignment horizontal="center"/>
    </xf>
    <xf numFmtId="166" fontId="7" fillId="2" borderId="2" xfId="1" applyNumberFormat="1" applyFont="1" applyAlignment="1">
      <alignment horizontal="center" vertical="center"/>
    </xf>
    <xf numFmtId="2" fontId="7" fillId="2" borderId="2" xfId="1" applyNumberFormat="1" applyFont="1" applyAlignment="1">
      <alignment horizontal="center"/>
    </xf>
    <xf numFmtId="0" fontId="7" fillId="2" borderId="2" xfId="1" applyFont="1" applyAlignment="1">
      <alignment horizontal="center"/>
    </xf>
    <xf numFmtId="0" fontId="8" fillId="0" borderId="0" xfId="0" applyFont="1" applyAlignment="1">
      <alignment horizontal="right"/>
    </xf>
    <xf numFmtId="164" fontId="4" fillId="3" borderId="2" xfId="2" applyNumberForma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center"/>
    </xf>
    <xf numFmtId="0" fontId="11" fillId="0" borderId="0" xfId="0" applyFont="1" applyAlignment="1">
      <alignment horizontal="right"/>
    </xf>
    <xf numFmtId="166" fontId="1" fillId="0" borderId="1" xfId="0" applyNumberFormat="1" applyFont="1" applyBorder="1" applyAlignment="1">
      <alignment horizontal="center"/>
    </xf>
    <xf numFmtId="166" fontId="7" fillId="2" borderId="2" xfId="1" applyNumberFormat="1" applyFont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 wrapText="1" readingOrder="1"/>
    </xf>
    <xf numFmtId="0" fontId="15" fillId="0" borderId="0" xfId="0" applyFont="1" applyBorder="1" applyAlignment="1">
      <alignment horizontal="center" wrapText="1" readingOrder="1"/>
    </xf>
    <xf numFmtId="0" fontId="14" fillId="0" borderId="0" xfId="0" applyFont="1" applyBorder="1" applyAlignment="1">
      <alignment wrapText="1" readingOrder="1"/>
    </xf>
    <xf numFmtId="0" fontId="12" fillId="0" borderId="0" xfId="0" applyFont="1"/>
    <xf numFmtId="0" fontId="17" fillId="0" borderId="0" xfId="0" applyFont="1"/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/>
  </sheetViews>
  <sheetFormatPr defaultRowHeight="15.75" x14ac:dyDescent="0.25"/>
  <cols>
    <col min="1" max="1" width="28.625" style="1" bestFit="1" customWidth="1"/>
    <col min="2" max="2" width="17" style="2" customWidth="1"/>
    <col min="3" max="3" width="17.75" style="2" customWidth="1"/>
    <col min="4" max="4" width="15.125" style="4" customWidth="1"/>
    <col min="5" max="5" width="12.75" style="5" customWidth="1"/>
    <col min="6" max="6" width="20.375" style="5" bestFit="1" customWidth="1"/>
    <col min="9" max="9" width="10.875" bestFit="1" customWidth="1"/>
  </cols>
  <sheetData>
    <row r="1" spans="1:6" ht="18.75" x14ac:dyDescent="0.3">
      <c r="A1" s="16" t="s">
        <v>13</v>
      </c>
    </row>
    <row r="2" spans="1:6" ht="18.75" x14ac:dyDescent="0.3">
      <c r="A2" s="16" t="s">
        <v>16</v>
      </c>
    </row>
    <row r="3" spans="1:6" ht="43.5" customHeight="1" x14ac:dyDescent="0.3">
      <c r="A3" s="29" t="s">
        <v>0</v>
      </c>
      <c r="B3" s="29" t="s">
        <v>25</v>
      </c>
      <c r="C3" s="29" t="s">
        <v>27</v>
      </c>
      <c r="D3" s="29" t="s">
        <v>29</v>
      </c>
      <c r="E3" s="29" t="s">
        <v>31</v>
      </c>
      <c r="F3" s="29" t="s">
        <v>33</v>
      </c>
    </row>
    <row r="4" spans="1:6" ht="18.75" x14ac:dyDescent="0.3">
      <c r="A4" s="31"/>
      <c r="B4" s="29" t="s">
        <v>26</v>
      </c>
      <c r="C4" s="29" t="s">
        <v>28</v>
      </c>
      <c r="D4" s="29" t="s">
        <v>30</v>
      </c>
      <c r="E4" s="29" t="s">
        <v>32</v>
      </c>
      <c r="F4" s="29" t="s">
        <v>34</v>
      </c>
    </row>
    <row r="5" spans="1:6" ht="18.75" x14ac:dyDescent="0.3">
      <c r="A5" s="30" t="s">
        <v>35</v>
      </c>
      <c r="B5" s="30">
        <v>241</v>
      </c>
      <c r="C5" s="30">
        <v>240</v>
      </c>
      <c r="D5" s="30">
        <v>241</v>
      </c>
      <c r="E5" s="30">
        <v>2</v>
      </c>
      <c r="F5" s="30">
        <v>0.01</v>
      </c>
    </row>
    <row r="6" spans="1:6" ht="18.75" x14ac:dyDescent="0.3">
      <c r="A6" s="30" t="s">
        <v>36</v>
      </c>
      <c r="B6" s="30">
        <v>312</v>
      </c>
      <c r="C6" s="30">
        <v>313</v>
      </c>
      <c r="D6" s="30">
        <v>312</v>
      </c>
      <c r="E6" s="30">
        <v>-1</v>
      </c>
      <c r="F6" s="30">
        <v>0</v>
      </c>
    </row>
    <row r="7" spans="1:6" ht="18.75" x14ac:dyDescent="0.3">
      <c r="A7" s="30" t="s">
        <v>37</v>
      </c>
      <c r="B7" s="30">
        <v>188</v>
      </c>
      <c r="C7" s="30">
        <v>179</v>
      </c>
      <c r="D7" s="30">
        <v>183</v>
      </c>
      <c r="E7" s="30">
        <v>9</v>
      </c>
      <c r="F7" s="30">
        <v>0.05</v>
      </c>
    </row>
    <row r="8" spans="1:6" ht="18.75" x14ac:dyDescent="0.3">
      <c r="A8" s="30" t="s">
        <v>38</v>
      </c>
      <c r="B8" s="30">
        <v>631</v>
      </c>
      <c r="C8" s="30">
        <v>637</v>
      </c>
      <c r="D8" s="30">
        <v>634</v>
      </c>
      <c r="E8" s="30">
        <v>-7</v>
      </c>
      <c r="F8" s="30">
        <v>-0.01</v>
      </c>
    </row>
    <row r="9" spans="1:6" ht="18.75" x14ac:dyDescent="0.3">
      <c r="A9" s="30" t="s">
        <v>39</v>
      </c>
      <c r="B9" s="30">
        <v>359</v>
      </c>
      <c r="C9" s="30">
        <v>370</v>
      </c>
      <c r="D9" s="30">
        <v>365</v>
      </c>
      <c r="E9" s="30">
        <v>-11</v>
      </c>
      <c r="F9" s="30">
        <v>-0.03</v>
      </c>
    </row>
    <row r="10" spans="1:6" ht="18.75" x14ac:dyDescent="0.3">
      <c r="A10" s="30" t="s">
        <v>40</v>
      </c>
      <c r="B10" s="30">
        <v>235</v>
      </c>
      <c r="C10" s="30">
        <v>229</v>
      </c>
      <c r="D10" s="30">
        <v>232</v>
      </c>
      <c r="E10" s="30">
        <v>6</v>
      </c>
      <c r="F10" s="30">
        <v>0.03</v>
      </c>
    </row>
    <row r="11" spans="1:6" ht="18.75" x14ac:dyDescent="0.3">
      <c r="A11" s="30" t="s">
        <v>41</v>
      </c>
      <c r="B11" s="30">
        <v>354</v>
      </c>
      <c r="C11" s="30">
        <v>398</v>
      </c>
      <c r="D11" s="30">
        <v>376</v>
      </c>
      <c r="E11" s="30">
        <v>-44</v>
      </c>
      <c r="F11" s="30">
        <v>-0.12</v>
      </c>
    </row>
    <row r="12" spans="1:6" ht="18.75" x14ac:dyDescent="0.3">
      <c r="A12" s="30" t="s">
        <v>42</v>
      </c>
      <c r="B12" s="30">
        <v>616</v>
      </c>
      <c r="C12" s="30">
        <v>657</v>
      </c>
      <c r="D12" s="30">
        <v>637</v>
      </c>
      <c r="E12" s="30">
        <v>-41</v>
      </c>
      <c r="F12" s="30">
        <v>-0.06</v>
      </c>
    </row>
    <row r="13" spans="1:6" ht="18.75" x14ac:dyDescent="0.3">
      <c r="A13" s="30" t="s">
        <v>43</v>
      </c>
      <c r="B13" s="30">
        <v>480</v>
      </c>
      <c r="C13" s="30">
        <v>484</v>
      </c>
      <c r="D13" s="30">
        <v>482</v>
      </c>
      <c r="E13" s="30">
        <v>-5</v>
      </c>
      <c r="F13" s="30">
        <v>-0.01</v>
      </c>
    </row>
    <row r="14" spans="1:6" ht="18.75" x14ac:dyDescent="0.3">
      <c r="A14" s="30" t="s">
        <v>44</v>
      </c>
      <c r="B14" s="30">
        <v>356</v>
      </c>
      <c r="C14" s="30">
        <v>341</v>
      </c>
      <c r="D14" s="30">
        <v>348</v>
      </c>
      <c r="E14" s="30">
        <v>15</v>
      </c>
      <c r="F14" s="30">
        <v>0.04</v>
      </c>
    </row>
    <row r="15" spans="1:6" ht="18.75" x14ac:dyDescent="0.3">
      <c r="A15" s="30" t="s">
        <v>45</v>
      </c>
      <c r="B15" s="30">
        <v>544</v>
      </c>
      <c r="C15" s="30">
        <v>546</v>
      </c>
      <c r="D15" s="30">
        <v>545</v>
      </c>
      <c r="E15" s="30">
        <v>-2</v>
      </c>
      <c r="F15" s="30">
        <v>0</v>
      </c>
    </row>
    <row r="16" spans="1:6" ht="18.75" x14ac:dyDescent="0.3">
      <c r="A16" s="30" t="s">
        <v>46</v>
      </c>
      <c r="B16" s="30">
        <v>460</v>
      </c>
      <c r="C16" s="30">
        <v>415</v>
      </c>
      <c r="D16" s="30">
        <v>438</v>
      </c>
      <c r="E16" s="30">
        <v>45</v>
      </c>
      <c r="F16" s="30">
        <v>0.1</v>
      </c>
    </row>
    <row r="17" spans="1:6" ht="18.75" x14ac:dyDescent="0.3">
      <c r="A17" s="30" t="s">
        <v>47</v>
      </c>
      <c r="B17" s="30">
        <v>299</v>
      </c>
      <c r="C17" s="30">
        <v>325</v>
      </c>
      <c r="D17" s="30">
        <v>312</v>
      </c>
      <c r="E17" s="30">
        <v>-26</v>
      </c>
      <c r="F17" s="30">
        <v>-0.08</v>
      </c>
    </row>
    <row r="18" spans="1:6" x14ac:dyDescent="0.25">
      <c r="D18" s="3"/>
    </row>
    <row r="20" spans="1:6" ht="18.75" x14ac:dyDescent="0.3">
      <c r="E20" s="25" t="s">
        <v>1</v>
      </c>
      <c r="F20" s="22">
        <f>STDEV(F4:F17)</f>
        <v>5.781269490611636E-2</v>
      </c>
    </row>
    <row r="21" spans="1:6" ht="18.75" x14ac:dyDescent="0.3">
      <c r="E21" s="25" t="s">
        <v>2</v>
      </c>
      <c r="F21" s="22">
        <f>F20/(SQRT(2))</f>
        <v>4.0879748606783846E-2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F30" sqref="F30"/>
    </sheetView>
  </sheetViews>
  <sheetFormatPr defaultRowHeight="15.75" x14ac:dyDescent="0.25"/>
  <cols>
    <col min="1" max="1" width="13" customWidth="1"/>
    <col min="2" max="2" width="11.5" customWidth="1"/>
    <col min="3" max="3" width="13.25" customWidth="1"/>
    <col min="4" max="4" width="11.125" customWidth="1"/>
  </cols>
  <sheetData>
    <row r="1" spans="1:6" ht="18.75" x14ac:dyDescent="0.3">
      <c r="A1" s="16" t="s">
        <v>15</v>
      </c>
    </row>
    <row r="2" spans="1:6" ht="21" x14ac:dyDescent="0.3">
      <c r="A2" s="32" t="s">
        <v>48</v>
      </c>
      <c r="F2" s="7"/>
    </row>
    <row r="3" spans="1:6" ht="42" customHeight="1" x14ac:dyDescent="0.25">
      <c r="A3" s="8" t="s">
        <v>17</v>
      </c>
      <c r="B3" s="8" t="s">
        <v>18</v>
      </c>
      <c r="C3" s="8" t="s">
        <v>19</v>
      </c>
      <c r="D3" s="8" t="s">
        <v>14</v>
      </c>
    </row>
    <row r="4" spans="1:6" x14ac:dyDescent="0.25">
      <c r="A4" s="28" t="s">
        <v>20</v>
      </c>
      <c r="B4" s="26">
        <v>101.2</v>
      </c>
      <c r="C4" s="26">
        <v>100</v>
      </c>
      <c r="D4" s="6">
        <f>B4/C4*100</f>
        <v>101.2</v>
      </c>
    </row>
    <row r="5" spans="1:6" x14ac:dyDescent="0.25">
      <c r="A5" s="28" t="s">
        <v>20</v>
      </c>
      <c r="B5" s="26">
        <v>100.3</v>
      </c>
      <c r="C5" s="26">
        <v>100</v>
      </c>
      <c r="D5" s="6">
        <f t="shared" ref="D5:D26" si="0">B5/C5*100</f>
        <v>100.29999999999998</v>
      </c>
    </row>
    <row r="6" spans="1:6" x14ac:dyDescent="0.25">
      <c r="A6" s="28" t="s">
        <v>20</v>
      </c>
      <c r="B6" s="26">
        <v>101.5</v>
      </c>
      <c r="C6" s="26">
        <v>100</v>
      </c>
      <c r="D6" s="6">
        <f t="shared" si="0"/>
        <v>101.49999999999999</v>
      </c>
    </row>
    <row r="7" spans="1:6" x14ac:dyDescent="0.25">
      <c r="A7" s="28" t="s">
        <v>20</v>
      </c>
      <c r="B7" s="26">
        <v>99.4</v>
      </c>
      <c r="C7" s="26">
        <v>100</v>
      </c>
      <c r="D7" s="6">
        <f t="shared" si="0"/>
        <v>99.4</v>
      </c>
    </row>
    <row r="8" spans="1:6" x14ac:dyDescent="0.25">
      <c r="A8" s="28" t="s">
        <v>20</v>
      </c>
      <c r="B8" s="26">
        <v>99.6</v>
      </c>
      <c r="C8" s="26">
        <v>100</v>
      </c>
      <c r="D8" s="6">
        <f t="shared" si="0"/>
        <v>99.6</v>
      </c>
    </row>
    <row r="9" spans="1:6" x14ac:dyDescent="0.25">
      <c r="A9" s="28" t="s">
        <v>21</v>
      </c>
      <c r="B9" s="26">
        <v>100.1</v>
      </c>
      <c r="C9" s="26">
        <v>100</v>
      </c>
      <c r="D9" s="6">
        <f t="shared" si="0"/>
        <v>100.1</v>
      </c>
    </row>
    <row r="10" spans="1:6" x14ac:dyDescent="0.25">
      <c r="A10" s="28" t="s">
        <v>21</v>
      </c>
      <c r="B10" s="26">
        <v>99.8</v>
      </c>
      <c r="C10" s="26">
        <v>100</v>
      </c>
      <c r="D10" s="6">
        <f t="shared" si="0"/>
        <v>99.8</v>
      </c>
    </row>
    <row r="11" spans="1:6" x14ac:dyDescent="0.25">
      <c r="A11" s="28" t="s">
        <v>21</v>
      </c>
      <c r="B11" s="26">
        <v>99.2</v>
      </c>
      <c r="C11" s="26">
        <v>100</v>
      </c>
      <c r="D11" s="6">
        <f t="shared" si="0"/>
        <v>99.2</v>
      </c>
    </row>
    <row r="12" spans="1:6" x14ac:dyDescent="0.25">
      <c r="A12" s="28" t="s">
        <v>21</v>
      </c>
      <c r="B12" s="26">
        <v>102.3</v>
      </c>
      <c r="C12" s="26">
        <v>100</v>
      </c>
      <c r="D12" s="6">
        <f t="shared" si="0"/>
        <v>102.3</v>
      </c>
    </row>
    <row r="13" spans="1:6" x14ac:dyDescent="0.25">
      <c r="A13" s="28" t="s">
        <v>21</v>
      </c>
      <c r="B13" s="26">
        <v>101.4</v>
      </c>
      <c r="C13" s="26">
        <v>100</v>
      </c>
      <c r="D13" s="6">
        <f t="shared" si="0"/>
        <v>101.4</v>
      </c>
    </row>
    <row r="14" spans="1:6" x14ac:dyDescent="0.25">
      <c r="A14" s="28" t="s">
        <v>22</v>
      </c>
      <c r="B14" s="26">
        <v>100.7</v>
      </c>
      <c r="C14" s="26">
        <v>100</v>
      </c>
      <c r="D14" s="6">
        <f t="shared" si="0"/>
        <v>100.70000000000002</v>
      </c>
    </row>
    <row r="15" spans="1:6" x14ac:dyDescent="0.25">
      <c r="A15" s="28" t="s">
        <v>22</v>
      </c>
      <c r="B15" s="26">
        <v>103.4</v>
      </c>
      <c r="C15" s="26">
        <v>100</v>
      </c>
      <c r="D15" s="6">
        <f t="shared" si="0"/>
        <v>103.4</v>
      </c>
    </row>
    <row r="16" spans="1:6" x14ac:dyDescent="0.25">
      <c r="A16" s="28" t="s">
        <v>22</v>
      </c>
      <c r="B16" s="26">
        <v>102.1</v>
      </c>
      <c r="C16" s="26">
        <v>100</v>
      </c>
      <c r="D16" s="6">
        <f t="shared" si="0"/>
        <v>102.1</v>
      </c>
    </row>
    <row r="17" spans="1:4" x14ac:dyDescent="0.25">
      <c r="A17" s="28" t="s">
        <v>22</v>
      </c>
      <c r="B17" s="26">
        <v>99.3</v>
      </c>
      <c r="C17" s="26">
        <v>100</v>
      </c>
      <c r="D17" s="6">
        <f t="shared" si="0"/>
        <v>99.3</v>
      </c>
    </row>
    <row r="18" spans="1:4" x14ac:dyDescent="0.25">
      <c r="A18" s="28" t="s">
        <v>23</v>
      </c>
      <c r="B18" s="26">
        <v>101.9</v>
      </c>
      <c r="C18" s="26">
        <v>100</v>
      </c>
      <c r="D18" s="6">
        <f t="shared" si="0"/>
        <v>101.9</v>
      </c>
    </row>
    <row r="19" spans="1:4" x14ac:dyDescent="0.25">
      <c r="A19" s="28" t="s">
        <v>23</v>
      </c>
      <c r="B19" s="26">
        <v>101.4</v>
      </c>
      <c r="C19" s="26">
        <v>100</v>
      </c>
      <c r="D19" s="6">
        <f t="shared" si="0"/>
        <v>101.4</v>
      </c>
    </row>
    <row r="20" spans="1:4" x14ac:dyDescent="0.25">
      <c r="A20" s="28" t="s">
        <v>23</v>
      </c>
      <c r="B20" s="26">
        <v>99.4</v>
      </c>
      <c r="C20" s="26">
        <v>100</v>
      </c>
      <c r="D20" s="6">
        <f t="shared" si="0"/>
        <v>99.4</v>
      </c>
    </row>
    <row r="21" spans="1:4" x14ac:dyDescent="0.25">
      <c r="A21" s="28" t="s">
        <v>23</v>
      </c>
      <c r="B21" s="26">
        <v>99.5</v>
      </c>
      <c r="C21" s="26">
        <v>100</v>
      </c>
      <c r="D21" s="6">
        <f t="shared" si="0"/>
        <v>99.5</v>
      </c>
    </row>
    <row r="22" spans="1:4" x14ac:dyDescent="0.25">
      <c r="A22" s="28" t="s">
        <v>24</v>
      </c>
      <c r="B22" s="26">
        <v>98.6</v>
      </c>
      <c r="C22" s="26">
        <v>100</v>
      </c>
      <c r="D22" s="6">
        <f t="shared" si="0"/>
        <v>98.6</v>
      </c>
    </row>
    <row r="23" spans="1:4" x14ac:dyDescent="0.25">
      <c r="A23" s="28" t="s">
        <v>24</v>
      </c>
      <c r="B23" s="26">
        <v>101.9</v>
      </c>
      <c r="C23" s="26">
        <v>100</v>
      </c>
      <c r="D23" s="6">
        <f t="shared" si="0"/>
        <v>101.9</v>
      </c>
    </row>
    <row r="24" spans="1:4" x14ac:dyDescent="0.25">
      <c r="A24" s="28" t="s">
        <v>24</v>
      </c>
      <c r="B24" s="26">
        <v>101.8</v>
      </c>
      <c r="C24" s="26">
        <v>100</v>
      </c>
      <c r="D24" s="6">
        <f t="shared" si="0"/>
        <v>101.8</v>
      </c>
    </row>
    <row r="25" spans="1:4" x14ac:dyDescent="0.25">
      <c r="A25" s="28" t="s">
        <v>24</v>
      </c>
      <c r="B25" s="26">
        <v>99.3</v>
      </c>
      <c r="C25" s="26">
        <v>100</v>
      </c>
      <c r="D25" s="6">
        <f t="shared" si="0"/>
        <v>99.3</v>
      </c>
    </row>
    <row r="26" spans="1:4" x14ac:dyDescent="0.25">
      <c r="A26" s="28" t="s">
        <v>24</v>
      </c>
      <c r="B26" s="26">
        <v>99.8</v>
      </c>
      <c r="C26" s="26">
        <v>100</v>
      </c>
      <c r="D26" s="6">
        <f t="shared" si="0"/>
        <v>99.8</v>
      </c>
    </row>
    <row r="28" spans="1:4" x14ac:dyDescent="0.25">
      <c r="A28" s="9" t="s">
        <v>7</v>
      </c>
      <c r="B28" s="10">
        <f>AVERAGE(B4:B26)</f>
        <v>100.60434782608698</v>
      </c>
      <c r="C28" s="10">
        <v>100</v>
      </c>
    </row>
    <row r="29" spans="1:4" x14ac:dyDescent="0.25">
      <c r="A29" s="9" t="s">
        <v>8</v>
      </c>
      <c r="B29" s="11">
        <f>STDEV(B4:B26)</f>
        <v>1.2846924856200799</v>
      </c>
      <c r="C29" s="27">
        <v>1.4</v>
      </c>
    </row>
    <row r="30" spans="1:4" x14ac:dyDescent="0.25">
      <c r="A30" s="9" t="s">
        <v>9</v>
      </c>
      <c r="B30" s="12">
        <f>B28/C4</f>
        <v>1.0060434782608698</v>
      </c>
    </row>
    <row r="31" spans="1:4" x14ac:dyDescent="0.25">
      <c r="A31" s="9" t="s">
        <v>10</v>
      </c>
      <c r="B31" s="13">
        <v>23</v>
      </c>
    </row>
    <row r="32" spans="1:4" x14ac:dyDescent="0.25">
      <c r="A32" s="14" t="s">
        <v>11</v>
      </c>
      <c r="B32" s="15">
        <f>B30*(SQRT((POWER(B29,2)/(23*POWER(B28,2)))+(POWER(1.4/100,2))))</f>
        <v>1.4337084972625621E-2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D13" sqref="D13"/>
    </sheetView>
  </sheetViews>
  <sheetFormatPr defaultRowHeight="15.75" x14ac:dyDescent="0.25"/>
  <cols>
    <col min="2" max="2" width="24.375" style="7" customWidth="1"/>
    <col min="3" max="3" width="18.875" style="7" customWidth="1"/>
  </cols>
  <sheetData>
    <row r="1" spans="1:3" ht="18.75" x14ac:dyDescent="0.3">
      <c r="A1" s="16" t="s">
        <v>3</v>
      </c>
      <c r="C1" s="17"/>
    </row>
    <row r="2" spans="1:3" ht="18.75" x14ac:dyDescent="0.3">
      <c r="A2" s="16" t="s">
        <v>16</v>
      </c>
      <c r="C2" s="17"/>
    </row>
    <row r="3" spans="1:3" ht="18.75" x14ac:dyDescent="0.3">
      <c r="B3" s="17"/>
      <c r="C3" s="17"/>
    </row>
    <row r="4" spans="1:3" ht="18.75" x14ac:dyDescent="0.3">
      <c r="B4" s="18" t="s">
        <v>4</v>
      </c>
      <c r="C4" s="21" t="s">
        <v>5</v>
      </c>
    </row>
    <row r="5" spans="1:3" ht="18.75" x14ac:dyDescent="0.3">
      <c r="A5" s="33" t="s">
        <v>49</v>
      </c>
      <c r="B5" s="19">
        <v>4.1000000000000002E-2</v>
      </c>
      <c r="C5" s="20">
        <f t="shared" ref="C5:C6" si="0">POWER(B5,2)</f>
        <v>1.6810000000000002E-3</v>
      </c>
    </row>
    <row r="6" spans="1:3" ht="18.75" x14ac:dyDescent="0.3">
      <c r="A6" s="33" t="s">
        <v>50</v>
      </c>
      <c r="B6" s="19">
        <v>1.4E-2</v>
      </c>
      <c r="C6" s="20">
        <f t="shared" si="0"/>
        <v>1.9600000000000002E-4</v>
      </c>
    </row>
    <row r="7" spans="1:3" ht="18.75" x14ac:dyDescent="0.3">
      <c r="B7" s="19"/>
      <c r="C7" s="19"/>
    </row>
    <row r="8" spans="1:3" ht="18.75" x14ac:dyDescent="0.3">
      <c r="B8" s="21" t="s">
        <v>6</v>
      </c>
      <c r="C8" s="22">
        <f>SQRT(C5+C6)</f>
        <v>4.3324358044868942E-2</v>
      </c>
    </row>
    <row r="9" spans="1:3" ht="18.75" x14ac:dyDescent="0.3">
      <c r="B9" s="23" t="s">
        <v>12</v>
      </c>
      <c r="C9" s="24">
        <f>C8*2</f>
        <v>8.6648716089737884E-2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Repeatability</vt:lpstr>
      <vt:lpstr>Recovery</vt:lpstr>
      <vt:lpstr>Combined uncertainty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Janja</dc:creator>
  <cp:lastModifiedBy>Janja</cp:lastModifiedBy>
  <dcterms:created xsi:type="dcterms:W3CDTF">2015-11-24T12:17:24Z</dcterms:created>
  <dcterms:modified xsi:type="dcterms:W3CDTF">2017-11-14T12:59:37Z</dcterms:modified>
</cp:coreProperties>
</file>